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7425"/>
  <workbookPr codeName="ThisWorkbook" defaultThemeVersion="202300"/>
  <bookViews>
    <workbookView xWindow="-110" yWindow="-110" windowWidth="19420" windowHeight="10420"/>
  </bookViews>
  <sheets>
    <sheet name="Sheet1" sheetId="1" r:id="rId1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<sst xmlns="http://schemas.openxmlformats.org/spreadsheetml/2006/main" uniqueCount="24" count="34">
  <si>
    <t>Trainee</t>
  </si>
  <si>
    <t>Development</t>
  </si>
  <si>
    <t>Firefighter (Control)</t>
  </si>
  <si>
    <t>Competent</t>
  </si>
  <si>
    <t>Crew Manager (Control)</t>
  </si>
  <si>
    <t>Competent A</t>
  </si>
  <si>
    <t>Watch Manager (Control)</t>
  </si>
  <si>
    <t>Competent B</t>
  </si>
  <si>
    <t xml:space="preserve">Station Manager </t>
  </si>
  <si>
    <t>(Control)</t>
  </si>
  <si>
    <t>Spinal Point</t>
  </si>
  <si>
    <t>Salary</t>
  </si>
  <si>
    <t>Hourly Rate</t>
  </si>
  <si>
    <r>
      <t xml:space="preserve">NI Costs  </t>
    </r>
    <r>
      <rPr>
        <b/>
        <i/>
        <sz val="10"/>
        <color rgb="FF000000"/>
        <rFont val="Arial"/>
        <family val="2"/>
        <charset val="0"/>
      </rPr>
      <t>eg "A" rate</t>
    </r>
  </si>
  <si>
    <t>Total Salary Costs</t>
  </si>
  <si>
    <t>Total On Costs</t>
  </si>
  <si>
    <t>Pension</t>
  </si>
  <si>
    <r>
      <t>NOT</t>
    </r>
    <r>
      <rPr>
        <sz val="10"/>
        <color rgb="FF000000"/>
        <rFont val="Arial"/>
        <family val="2"/>
        <charset val="0"/>
      </rPr>
      <t xml:space="preserve"> Paying Pension Conts</t>
    </r>
  </si>
  <si>
    <r>
      <t>Paying</t>
    </r>
    <r>
      <rPr>
        <sz val="10"/>
        <color rgb="FF000000"/>
        <rFont val="Arial"/>
        <family val="2"/>
        <charset val="0"/>
      </rPr>
      <t xml:space="preserve"> LG Pension Scheme</t>
    </r>
  </si>
  <si>
    <t>Fire Service Control Salaries from 1 July 2024</t>
  </si>
  <si>
    <t>NI and Pension Costs</t>
  </si>
  <si>
    <t>Grades</t>
  </si>
  <si>
    <t>Fire Service Salaries</t>
  </si>
  <si>
    <t>Group Manager (Control)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</si>
</sst>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0.0%"/>
  </numFmts>
  <fonts count="7">
    <font>
      <sz val="11"/>
      <color theme="1"/>
      <name val="Aptos Narrow"/>
      <family val="2"/>
      <charset val="0"/>
      <scheme val="minor"/>
    </font>
    <font>
      <b/>
      <sz val="11"/>
      <color theme="1"/>
      <name val="Aptos Narrow"/>
      <family val="2"/>
      <charset val="0"/>
      <scheme val="minor"/>
    </font>
    <font>
      <sz val="11"/>
      <color rgb="FF000000"/>
      <name val="Calibri"/>
      <family val="2"/>
      <charset val="0"/>
    </font>
    <font>
      <sz val="10"/>
      <color rgb="FF000000"/>
      <name val="Arial"/>
      <family val="2"/>
      <charset val="0"/>
    </font>
    <font>
      <sz val="11"/>
      <color theme="1"/>
      <name val="Aptos Narrow"/>
      <family val="2"/>
      <charset val="0"/>
      <scheme val="minor"/>
    </font>
    <font>
      <b/>
      <u val="single"/>
      <sz val="10"/>
      <color rgb="FF000000"/>
      <name val="Arial"/>
      <family val="2"/>
      <charset val="0"/>
    </font>
    <font>
      <b/>
      <i/>
      <sz val="10"/>
      <color rgb="FF000000"/>
      <name val="Arial"/>
      <family val="2"/>
      <charset val="0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 style="medium">
        <color rgb="FF969696"/>
      </left>
      <right style="medium">
        <color rgb="FF969696"/>
      </right>
      <top/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 style="medium">
        <color rgb="FF969696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69696"/>
      </left>
      <right/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969696"/>
      </right>
      <top/>
      <bottom/>
      <diagonal/>
    </border>
  </borders>
  <cellStyleXfs count="47">
    <xf numFmtId="0" fontId="0" fillId="0" borderId="0"/>
    <xf numFmtId="9" fontId="0" fillId="0" borderId="0" applyAlignment="0" applyBorder="0" applyFont="0" applyFill="0" applyProtection="0"/>
  </cellStyleXfs>
  <cellXfs>
    <xf numFmtId="0" fontId="0" fillId="0" borderId="0" xfId="0"/>
    <xf numFmtId="0" fontId="3" fillId="0" borderId="1" xfId="0" applyAlignment="1" applyBorder="1" applyFont="1">
      <alignment horizontal="center" vertical="center" wrapText="1"/>
    </xf>
    <xf numFmtId="0" fontId="2" fillId="2" borderId="2" xfId="0" applyAlignment="1" applyBorder="1" applyFont="1" applyFill="1">
      <alignment vertical="center" wrapText="1"/>
    </xf>
    <xf numFmtId="0" fontId="3" fillId="2" borderId="3" xfId="0" applyAlignment="1" applyBorder="1" applyFont="1" applyFill="1">
      <alignment horizontal="center" vertical="center" wrapText="1"/>
    </xf>
    <xf numFmtId="0" fontId="2" fillId="2" borderId="4" xfId="0" applyAlignment="1" applyBorder="1" applyFont="1" applyFill="1">
      <alignment vertical="center" wrapText="1"/>
    </xf>
    <xf numFmtId="0" fontId="3" fillId="2" borderId="5" xfId="0" applyAlignment="1" applyBorder="1" applyFont="1" applyFill="1">
      <alignment vertical="center" wrapText="1"/>
    </xf>
    <xf numFmtId="0" fontId="2" fillId="2" borderId="6" xfId="0" applyAlignment="1" applyBorder="1" applyFont="1" applyFill="1">
      <alignment vertical="center" wrapText="1"/>
    </xf>
    <xf numFmtId="0" fontId="2" fillId="2" borderId="3" xfId="0" applyAlignment="1" applyBorder="1" applyFont="1" applyFill="1">
      <alignment vertical="center" wrapText="1"/>
    </xf>
    <xf numFmtId="0" fontId="3" fillId="2" borderId="3" xfId="0" applyAlignment="1" applyBorder="1" applyFont="1" applyFill="1">
      <alignment horizontal="justify" vertical="center" wrapText="1"/>
    </xf>
    <xf numFmtId="0" fontId="3" fillId="2" borderId="7" xfId="0" applyAlignment="1" applyBorder="1" applyFont="1" applyFill="1">
      <alignment horizontal="center" vertical="center" wrapText="1"/>
    </xf>
    <xf numFmtId="0" fontId="1" fillId="0" borderId="0" xfId="0" applyFont="1"/>
    <xf numFmtId="3" fontId="3" fillId="0" borderId="1" xfId="0" applyAlignment="1" applyBorder="1" applyFont="1" applyNumberFormat="1">
      <alignment horizontal="right" vertical="center" wrapText="1"/>
    </xf>
    <xf numFmtId="0" fontId="5" fillId="3" borderId="1" xfId="0" applyBorder="1" applyFont="1" applyFill="1"/>
    <xf numFmtId="0" fontId="1" fillId="3" borderId="1" xfId="0" applyBorder="1" applyFont="1" applyFill="1"/>
    <xf numFmtId="3" fontId="3" fillId="0" borderId="8" xfId="0" applyAlignment="1" applyBorder="1" applyFont="1" applyNumberFormat="1">
      <alignment horizontal="right" vertical="center" wrapText="1"/>
    </xf>
    <xf numFmtId="0" fontId="1" fillId="3" borderId="9" xfId="0" applyBorder="1" applyFont="1" applyFill="1"/>
    <xf numFmtId="0" fontId="1" fillId="3" borderId="10" xfId="0" applyBorder="1" applyFont="1" applyFill="1"/>
    <xf numFmtId="0" fontId="1" fillId="3" borderId="11" xfId="0" applyBorder="1" applyFont="1" applyFill="1"/>
    <xf numFmtId="0" fontId="3" fillId="0" borderId="1" xfId="0" applyAlignment="1" applyBorder="1" applyFont="1">
      <alignment horizontal="justify" vertical="center" wrapText="1"/>
    </xf>
    <xf numFmtId="0" fontId="3" fillId="0" borderId="1" xfId="0" applyAlignment="1" applyBorder="1" applyFont="1">
      <alignment vertical="center" wrapText="1"/>
    </xf>
    <xf numFmtId="3" fontId="3" fillId="4" borderId="1" xfId="0" applyAlignment="1" applyBorder="1" applyFont="1" applyNumberFormat="1" applyFill="1">
      <alignment horizontal="right" vertical="center" wrapText="1"/>
    </xf>
    <xf numFmtId="164" fontId="0" fillId="0" borderId="0" xfId="1" applyFont="1" applyNumberFormat="1"/>
    <xf numFmtId="0" fontId="0" fillId="0" borderId="0" xfId="0" applyAlignment="1">
      <alignment horizontal="center"/>
    </xf>
    <xf numFmtId="0" fontId="0" fillId="5" borderId="9" xfId="0" applyAlignment="1" applyBorder="1" applyFill="1">
      <alignment horizontal="center"/>
    </xf>
    <xf numFmtId="0" fontId="0" fillId="5" borderId="10" xfId="0" applyAlignment="1" applyBorder="1" applyFill="1">
      <alignment horizontal="center"/>
    </xf>
    <xf numFmtId="0" fontId="0" fillId="0" borderId="10" xfId="0" applyBorder="1"/>
    <xf numFmtId="0" fontId="0" fillId="0" borderId="11" xfId="0" applyBorder="1"/>
    <xf numFmtId="0" fontId="2" fillId="0" borderId="0" xfId="0" applyAlignment="1" applyFont="1">
      <alignment vertical="center" wrapText="1"/>
    </xf>
    <xf numFmtId="0" fontId="2" fillId="0" borderId="12" xfId="0" applyAlignment="1" applyBorder="1" applyFont="1">
      <alignment vertical="center" wrapText="1"/>
    </xf>
    <xf numFmtId="0" fontId="2" fillId="0" borderId="13" xfId="0" applyAlignment="1" applyBorder="1" applyFont="1">
      <alignment vertical="center" wrapText="1"/>
    </xf>
    <xf numFmtId="0" fontId="2" fillId="0" borderId="14" xfId="0" applyAlignment="1" applyBorder="1" applyFont="1">
      <alignment vertical="center" wrapText="1"/>
    </xf>
    <xf numFmtId="0" fontId="2" fillId="0" borderId="5" xfId="0" applyAlignment="1" applyBorder="1" applyFont="1">
      <alignment vertical="center" wrapText="1"/>
    </xf>
    <xf numFmtId="0" fontId="2" fillId="0" borderId="6" xfId="0" applyAlignment="1" applyBorder="1" applyFont="1">
      <alignment vertical="center" wrapText="1"/>
    </xf>
    <xf numFmtId="0" fontId="2" fillId="0" borderId="15" xfId="0" applyAlignment="1" applyBorder="1" applyFont="1">
      <alignment vertical="center" wrapText="1"/>
    </xf>
    <xf numFmtId="0" fontId="2" fillId="0" borderId="16" xfId="0" applyAlignment="1" applyBorder="1" applyFont="1">
      <alignment vertical="center" wrapText="1"/>
    </xf>
    <xf numFmtId="0" fontId="2" fillId="0" borderId="7" xfId="0" applyAlignment="1" applyBorder="1" applyFont="1">
      <alignment vertical="center" wrapText="1"/>
    </xf>
    <xf numFmtId="0" fontId="5" fillId="6" borderId="17" xfId="0" applyAlignment="1" applyBorder="1" applyFont="1" applyFill="1">
      <alignment horizontal="center"/>
    </xf>
    <xf numFmtId="0" fontId="0" fillId="6" borderId="18" xfId="0" applyAlignment="1" applyBorder="1" applyFill="1">
      <alignment horizontal="center"/>
    </xf>
    <xf numFmtId="0" fontId="5" fillId="7" borderId="9" xfId="0" applyAlignment="1" applyBorder="1" applyFont="1" applyFill="1">
      <alignment horizontal="center"/>
    </xf>
    <xf numFmtId="0" fontId="0" fillId="7" borderId="10" xfId="0" applyAlignment="1" applyBorder="1" applyFill="1">
      <alignment horizontal="center"/>
    </xf>
    <xf numFmtId="0" fontId="0" fillId="7" borderId="11" xfId="0" applyAlignment="1" applyBorder="1" applyFill="1">
      <alignment horizontal="center"/>
    </xf>
    <xf numFmtId="0" fontId="0" fillId="5" borderId="11" xfId="0" applyAlignment="1" applyBorder="1" applyFill="1">
      <alignment horizontal="center"/>
    </xf>
    <xf numFmtId="0" fontId="1" fillId="3" borderId="0" xfId="0" applyAlignment="1" applyFont="1" applyFill="1">
      <alignment horizontal="center"/>
    </xf>
    <xf numFmtId="0" fontId="0" fillId="3" borderId="0" xfId="0" applyAlignment="1" applyFill="1">
      <alignment horizontal="center"/>
    </xf>
    <xf numFmtId="0" fontId="2" fillId="0" borderId="19" xfId="0" applyAlignment="1" applyBorder="1" applyFont="1">
      <alignment vertical="center" wrapText="1"/>
    </xf>
  </cellXfs>
  <cellStyles count="2">
    <cellStyle name="Normal" xfId="0" builtinId="0"/>
    <cellStyle name="Percent" xfId="1" builtinId="5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2:S21"/>
  <sheetViews>
    <sheetView topLeftCell="A4" view="normal" tabSelected="1" workbookViewId="0">
      <selection pane="topLeft" activeCell="O8" sqref="O8"/>
    </sheetView>
  </sheetViews>
  <sheetFormatPr defaultRowHeight="14.5"/>
  <cols>
    <col min="1" max="1" width="12.125" customWidth="1"/>
    <col min="2" max="2" width="3.00390625" customWidth="1"/>
    <col min="3" max="3" width="6.375" bestFit="1" customWidth="1"/>
    <col min="4" max="4" width="2.375" customWidth="1"/>
    <col min="5" max="5" width="10.50390625" bestFit="1" customWidth="1"/>
    <col min="6" max="6" width="2.875" customWidth="1"/>
    <col min="7" max="7" width="10.125" customWidth="1"/>
    <col min="9" max="9" width="3.375" customWidth="1"/>
    <col min="10" max="10" width="19.125" bestFit="1" customWidth="1"/>
    <col min="11" max="11" width="15.625" bestFit="1" customWidth="1"/>
    <col min="12" max="12" width="2.875" customWidth="1"/>
    <col min="13" max="13" width="7.50390625" bestFit="1" customWidth="1"/>
    <col min="14" max="14" width="12.875" bestFit="1" customWidth="1"/>
    <col min="15" max="15" width="15.625" bestFit="1" customWidth="1"/>
  </cols>
  <sheetData>
    <row r="2" spans="10:11">
      <c r="J2" s="22" t="s">
        <v>22</v>
      </c>
      <c r="K2" s="22"/>
    </row>
    <row r="4" spans="3:15">
      <c r="C4" s="23" t="s">
        <v>19</v>
      </c>
      <c r="D4" s="24"/>
      <c r="E4" s="24"/>
      <c r="F4" s="24"/>
      <c r="G4" s="24"/>
      <c r="H4" s="41"/>
      <c r="J4" s="23" t="s">
        <v>20</v>
      </c>
      <c r="K4" s="24"/>
      <c r="L4" s="24"/>
      <c r="M4" s="25"/>
      <c r="N4" s="25"/>
      <c r="O4" s="26"/>
    </row>
    <row r="5" ht="15" thickBot="1"/>
    <row r="6" spans="10:15" ht="15" thickBot="1">
      <c r="J6" s="36" t="s">
        <v>17</v>
      </c>
      <c r="K6" s="37"/>
      <c r="M6" s="38" t="s">
        <v>18</v>
      </c>
      <c r="N6" s="39"/>
      <c r="O6" s="40"/>
    </row>
    <row r="7" spans="1:15" s="10" customFormat="1" ht="15" thickBot="1">
      <c r="A7" s="13" t="s">
        <v>10</v>
      </c>
      <c r="C7" s="13" t="s">
        <v>11</v>
      </c>
      <c r="E7" s="13" t="s">
        <v>12</v>
      </c>
      <c r="G7" s="42" t="s">
        <v>21</v>
      </c>
      <c r="H7" s="43"/>
      <c r="J7" s="12" t="s">
        <v>13</v>
      </c>
      <c r="K7" s="13" t="s">
        <v>14</v>
      </c>
      <c r="M7" s="15" t="s">
        <v>16</v>
      </c>
      <c r="N7" s="16" t="s">
        <v>15</v>
      </c>
      <c r="O7" s="17" t="s">
        <v>14</v>
      </c>
    </row>
    <row r="8" spans="1:19" ht="15" thickBot="1">
      <c r="A8" s="1" t="s">
        <v>0</v>
      </c>
      <c r="B8" s="27"/>
      <c r="C8" s="20">
        <v>26852</v>
      </c>
      <c r="D8" s="27"/>
      <c r="E8" s="1">
        <v>12.26</v>
      </c>
      <c r="F8" s="27"/>
      <c r="G8" s="2"/>
      <c r="H8" s="28"/>
      <c r="I8" s="29"/>
      <c r="J8" s="11">
        <f>(C8-9100)*13.8%</f>
        <v>2449.7760000000003</v>
      </c>
      <c r="K8" s="11">
        <f>C8+J8</f>
        <v>29301.776</v>
      </c>
      <c r="L8" s="30"/>
      <c r="M8" s="14">
        <f>C8*19.4%</f>
        <v>5209.288</v>
      </c>
      <c r="N8" s="14">
        <f>J8+M8</f>
        <v>7659.064</v>
      </c>
      <c r="O8" s="14">
        <f>C8+N8</f>
        <v>34511.064</v>
      </c>
      <c r="R8" s="21"/>
      <c r="S8" s="21"/>
    </row>
    <row r="9" spans="1:19" ht="25.5" thickBot="1">
      <c r="A9" s="18" t="s">
        <v>1</v>
      </c>
      <c r="B9" s="27"/>
      <c r="C9" s="20">
        <v>27970</v>
      </c>
      <c r="D9" s="27"/>
      <c r="E9" s="1">
        <v>12.77</v>
      </c>
      <c r="F9" s="27"/>
      <c r="G9" s="3" t="s">
        <v>2</v>
      </c>
      <c r="H9" s="28"/>
      <c r="I9" s="29"/>
      <c r="J9" s="11">
        <f>(C9-9100)*13.8%</f>
        <v>2604.0600000000004</v>
      </c>
      <c r="K9" s="11">
        <f>C9+J9</f>
        <v>30574.06</v>
      </c>
      <c r="L9" s="30"/>
      <c r="M9" s="14">
        <f>C9*19.4%</f>
        <v>5426.1799999999994</v>
      </c>
      <c r="N9" s="14">
        <f>J9+M9</f>
        <v>8030.24</v>
      </c>
      <c r="O9" s="14">
        <f>C9+N9</f>
        <v>36000.24</v>
      </c>
      <c r="R9" s="21"/>
      <c r="S9" s="21"/>
    </row>
    <row r="10" spans="1:19" ht="15" thickBot="1">
      <c r="A10" s="19" t="s">
        <v>3</v>
      </c>
      <c r="B10" s="27"/>
      <c r="C10" s="20">
        <v>35791</v>
      </c>
      <c r="D10" s="27"/>
      <c r="E10" s="1">
        <v>16.34</v>
      </c>
      <c r="F10" s="27"/>
      <c r="G10" s="4"/>
      <c r="H10" s="28"/>
      <c r="I10" s="29"/>
      <c r="J10" s="11">
        <f>(C10-9100)*13.8%</f>
        <v>3683.358</v>
      </c>
      <c r="K10" s="11">
        <f>C10+J10</f>
        <v>39474.358</v>
      </c>
      <c r="L10" s="30"/>
      <c r="M10" s="14">
        <f>C10*19.4%</f>
        <v>6943.4539999999988</v>
      </c>
      <c r="N10" s="14">
        <f>J10+M10</f>
        <v>10626.811999999998</v>
      </c>
      <c r="O10" s="14">
        <f>C10+N10</f>
        <v>46417.812</v>
      </c>
      <c r="R10" s="21"/>
      <c r="S10" s="21"/>
    </row>
    <row r="11" spans="1:19" ht="38" thickBot="1">
      <c r="A11" s="18" t="s">
        <v>1</v>
      </c>
      <c r="B11" s="27"/>
      <c r="C11" s="20">
        <v>38029</v>
      </c>
      <c r="D11" s="27"/>
      <c r="E11" s="1">
        <v>17.37</v>
      </c>
      <c r="F11" s="27"/>
      <c r="G11" s="31"/>
      <c r="H11" s="5" t="s">
        <v>4</v>
      </c>
      <c r="I11" s="29"/>
      <c r="J11" s="11">
        <f>(C11-9100)*13.8%</f>
        <v>3992.202</v>
      </c>
      <c r="K11" s="11">
        <f>C11+J11</f>
        <v>42021.202</v>
      </c>
      <c r="L11" s="30"/>
      <c r="M11" s="14">
        <f>C11*19.4%</f>
        <v>7377.6259999999993</v>
      </c>
      <c r="N11" s="14">
        <f>J11+M11</f>
        <v>11369.828</v>
      </c>
      <c r="O11" s="14">
        <f>C11+N11</f>
        <v>49398.828</v>
      </c>
      <c r="R11" s="21"/>
      <c r="S11" s="21"/>
    </row>
    <row r="12" spans="1:19" ht="15" thickBot="1">
      <c r="A12" s="19" t="s">
        <v>3</v>
      </c>
      <c r="B12" s="27"/>
      <c r="C12" s="20">
        <v>39679</v>
      </c>
      <c r="D12" s="27"/>
      <c r="E12" s="1">
        <v>18.12</v>
      </c>
      <c r="F12" s="27"/>
      <c r="G12" s="32"/>
      <c r="H12" s="6"/>
      <c r="I12" s="29"/>
      <c r="J12" s="11">
        <f>(C12-9100)*13.8%</f>
        <v>4219.902</v>
      </c>
      <c r="K12" s="11">
        <f>C12+J12</f>
        <v>43898.902</v>
      </c>
      <c r="L12" s="30"/>
      <c r="M12" s="14">
        <f>C12*19.4%</f>
        <v>7697.7259999999987</v>
      </c>
      <c r="N12" s="14">
        <f>J12+M12</f>
        <v>11917.627999999999</v>
      </c>
      <c r="O12" s="14">
        <f>C12+N12</f>
        <v>51596.628</v>
      </c>
      <c r="R12" s="21"/>
      <c r="S12" s="21"/>
    </row>
    <row r="13" spans="1:19" ht="15" thickBot="1">
      <c r="A13" s="18" t="s">
        <v>1</v>
      </c>
      <c r="B13" s="27"/>
      <c r="C13" s="20">
        <v>40538</v>
      </c>
      <c r="D13" s="27"/>
      <c r="E13" s="1">
        <v>18.51</v>
      </c>
      <c r="F13" s="27"/>
      <c r="G13" s="7"/>
      <c r="H13" s="33"/>
      <c r="I13" s="29"/>
      <c r="J13" s="11">
        <f>(C13-9100)*13.8%</f>
        <v>4338.444</v>
      </c>
      <c r="K13" s="11">
        <f>C13+J13</f>
        <v>44876.444</v>
      </c>
      <c r="L13" s="30"/>
      <c r="M13" s="14">
        <f>C13*19.4%</f>
        <v>7864.3719999999994</v>
      </c>
      <c r="N13" s="14">
        <f>J13+M13</f>
        <v>12202.815999999999</v>
      </c>
      <c r="O13" s="14">
        <f>C13+N13</f>
        <v>52740.816</v>
      </c>
      <c r="R13" s="21"/>
      <c r="S13" s="21"/>
    </row>
    <row r="14" spans="1:19" ht="38" thickBot="1">
      <c r="A14" s="18" t="s">
        <v>5</v>
      </c>
      <c r="B14" s="27"/>
      <c r="C14" s="20">
        <v>41664</v>
      </c>
      <c r="D14" s="27"/>
      <c r="E14" s="1">
        <v>19.02</v>
      </c>
      <c r="F14" s="27"/>
      <c r="G14" s="8" t="s">
        <v>6</v>
      </c>
      <c r="H14" s="28"/>
      <c r="I14" s="29"/>
      <c r="J14" s="11">
        <f>(C14-9100)*13.8%</f>
        <v>4493.832</v>
      </c>
      <c r="K14" s="11">
        <f>C14+J14</f>
        <v>46157.832</v>
      </c>
      <c r="L14" s="30"/>
      <c r="M14" s="14">
        <f>C14*19.4%</f>
        <v>8082.8159999999989</v>
      </c>
      <c r="N14" s="14">
        <f>J14+M14</f>
        <v>12576.648</v>
      </c>
      <c r="O14" s="14">
        <f>C14+N14</f>
        <v>54240.648</v>
      </c>
      <c r="R14" s="21"/>
      <c r="S14" s="21"/>
    </row>
    <row r="15" spans="1:19" ht="15" thickBot="1">
      <c r="A15" s="18" t="s">
        <v>7</v>
      </c>
      <c r="B15" s="27"/>
      <c r="C15" s="20">
        <v>44372</v>
      </c>
      <c r="D15" s="27"/>
      <c r="E15" s="1">
        <v>20.26</v>
      </c>
      <c r="F15" s="27"/>
      <c r="G15" s="4"/>
      <c r="H15" s="34"/>
      <c r="I15" s="29"/>
      <c r="J15" s="11">
        <f>(C15-9100)*13.8%</f>
        <v>4867.536</v>
      </c>
      <c r="K15" s="11">
        <f>C15+J15</f>
        <v>49239.536</v>
      </c>
      <c r="L15" s="30"/>
      <c r="M15" s="14">
        <f>C15*19.4%</f>
        <v>8608.168</v>
      </c>
      <c r="N15" s="14">
        <f>J15+M15</f>
        <v>13475.704</v>
      </c>
      <c r="O15" s="14">
        <f>C15+N15</f>
        <v>57847.704</v>
      </c>
      <c r="R15" s="21"/>
      <c r="S15" s="21"/>
    </row>
    <row r="16" spans="1:15" ht="25.5" thickBot="1">
      <c r="A16" s="18" t="s">
        <v>1</v>
      </c>
      <c r="B16" s="27"/>
      <c r="C16" s="20">
        <v>46151</v>
      </c>
      <c r="D16" s="27"/>
      <c r="E16" s="1">
        <v>21.07</v>
      </c>
      <c r="F16" s="27"/>
      <c r="G16" s="31"/>
      <c r="H16" s="9" t="s">
        <v>8</v>
      </c>
      <c r="I16" s="29"/>
      <c r="J16" s="11">
        <f>(C16-9100)*13.8%</f>
        <v>5113.0380000000005</v>
      </c>
      <c r="K16" s="11">
        <f>C16+J16</f>
        <v>51264.038</v>
      </c>
      <c r="L16" s="30"/>
      <c r="M16" s="14">
        <f>C16*19.4%</f>
        <v>8953.294</v>
      </c>
      <c r="N16" s="14">
        <f>J16+M16</f>
        <v>14066.332</v>
      </c>
      <c r="O16" s="14">
        <f>C16+N16</f>
        <v>60217.332</v>
      </c>
    </row>
    <row r="17" spans="1:15" ht="15" thickBot="1">
      <c r="A17" s="18" t="s">
        <v>5</v>
      </c>
      <c r="B17" s="27"/>
      <c r="C17" s="20">
        <v>47539</v>
      </c>
      <c r="D17" s="27"/>
      <c r="E17" s="1">
        <v>21.71</v>
      </c>
      <c r="F17" s="27"/>
      <c r="G17" s="35"/>
      <c r="H17" s="9" t="s">
        <v>9</v>
      </c>
      <c r="I17" s="29"/>
      <c r="J17" s="11">
        <f>(C17-9100)*13.8%</f>
        <v>5304.582</v>
      </c>
      <c r="K17" s="11">
        <f>C17+J17</f>
        <v>52843.582</v>
      </c>
      <c r="L17" s="30"/>
      <c r="M17" s="14">
        <f>C17*19.4%</f>
        <v>9222.5659999999989</v>
      </c>
      <c r="N17" s="14">
        <f>J17+M17</f>
        <v>14527.148</v>
      </c>
      <c r="O17" s="14">
        <f>C17+N17</f>
        <v>62066.148</v>
      </c>
    </row>
    <row r="18" spans="1:15" ht="15" thickBot="1">
      <c r="A18" s="18" t="s">
        <v>7</v>
      </c>
      <c r="B18" s="27"/>
      <c r="C18" s="20">
        <v>50907</v>
      </c>
      <c r="D18" s="27"/>
      <c r="E18" s="1">
        <v>23.25</v>
      </c>
      <c r="F18" s="27"/>
      <c r="G18" s="32"/>
      <c r="H18" s="6"/>
      <c r="I18" s="29"/>
      <c r="J18" s="11">
        <f>(C18-9100)*13.8%</f>
        <v>5769.3660000000009</v>
      </c>
      <c r="K18" s="11">
        <f>C18+J18</f>
        <v>56676.366</v>
      </c>
      <c r="L18" s="30"/>
      <c r="M18" s="14">
        <f>C18*19.4%</f>
        <v>9875.9579999999987</v>
      </c>
      <c r="N18" s="14">
        <f>J18+M18</f>
        <v>15645.324</v>
      </c>
      <c r="O18" s="14">
        <f>C18+N18</f>
        <v>66552.324</v>
      </c>
    </row>
    <row r="19" spans="1:15" ht="15" thickBot="1">
      <c r="A19" s="18" t="s">
        <v>1</v>
      </c>
      <c r="B19" s="29"/>
      <c r="C19" s="20">
        <v>53155</v>
      </c>
      <c r="D19" s="30"/>
      <c r="E19" s="1">
        <v>24.27</v>
      </c>
      <c r="F19" s="44"/>
      <c r="G19" s="2"/>
      <c r="H19" s="33"/>
      <c r="I19" s="29"/>
      <c r="J19" s="11">
        <f>(C19-9100)*13.8%</f>
        <v>6079.59</v>
      </c>
      <c r="K19" s="11">
        <f>C19+J19</f>
        <v>59234.59</v>
      </c>
      <c r="L19" s="30"/>
      <c r="M19" s="14">
        <f>C19*19.4%</f>
        <v>10312.07</v>
      </c>
      <c r="N19" s="14">
        <f>J19+M19</f>
        <v>16391.66</v>
      </c>
      <c r="O19" s="14">
        <f>C19+N19</f>
        <v>69546.66</v>
      </c>
    </row>
    <row r="20" spans="1:15" ht="38" thickBot="1">
      <c r="A20" s="18" t="s">
        <v>5</v>
      </c>
      <c r="B20" s="29"/>
      <c r="C20" s="20">
        <v>54750</v>
      </c>
      <c r="D20" s="30"/>
      <c r="E20" s="1">
        <v>25</v>
      </c>
      <c r="F20" s="44"/>
      <c r="G20" s="8" t="s">
        <v>23</v>
      </c>
      <c r="H20" s="28"/>
      <c r="I20" s="29"/>
      <c r="J20" s="11">
        <f>(C20-9100)*13.8%</f>
        <v>6299.7000000000007</v>
      </c>
      <c r="K20" s="11">
        <f>C20+J20</f>
        <v>61049.7</v>
      </c>
      <c r="L20" s="30"/>
      <c r="M20" s="14">
        <f>C20*19.4%</f>
        <v>10621.499999999998</v>
      </c>
      <c r="N20" s="14">
        <f>J20+M20</f>
        <v>16921.199999999997</v>
      </c>
      <c r="O20" s="14">
        <f>C20+N20</f>
        <v>71671.2</v>
      </c>
    </row>
    <row r="21" spans="1:15" ht="15" thickBot="1">
      <c r="A21" s="18" t="s">
        <v>7</v>
      </c>
      <c r="B21" s="29"/>
      <c r="C21" s="20">
        <v>58927</v>
      </c>
      <c r="D21" s="30"/>
      <c r="E21" s="1">
        <v>26.91</v>
      </c>
      <c r="F21" s="44"/>
      <c r="G21" s="4"/>
      <c r="H21" s="28"/>
      <c r="I21" s="29"/>
      <c r="J21" s="11">
        <f>(C21-9100)*13.8%</f>
        <v>6876.126</v>
      </c>
      <c r="K21" s="11">
        <f>C21+J21</f>
        <v>65803.126</v>
      </c>
      <c r="L21" s="30"/>
      <c r="M21" s="14">
        <f>C21*19.4%</f>
        <v>11431.837999999998</v>
      </c>
      <c r="N21" s="14">
        <f>J21+M21</f>
        <v>18307.964</v>
      </c>
      <c r="O21" s="14">
        <f>C21+N21</f>
        <v>77234.964</v>
      </c>
    </row>
  </sheetData>
  <mergeCells count="21">
    <mergeCell ref="B19:B21"/>
    <mergeCell ref="D19:D21"/>
    <mergeCell ref="F19:F21"/>
    <mergeCell ref="H19:H21"/>
    <mergeCell ref="I19:I21"/>
    <mergeCell ref="L19:L21"/>
    <mergeCell ref="J6:K6"/>
    <mergeCell ref="M6:O6"/>
    <mergeCell ref="C4:H4"/>
    <mergeCell ref="G7:H7"/>
    <mergeCell ref="J2:K2"/>
    <mergeCell ref="J4:O4"/>
    <mergeCell ref="B8:B18"/>
    <mergeCell ref="D8:D18"/>
    <mergeCell ref="F8:F18"/>
    <mergeCell ref="H8:I10"/>
    <mergeCell ref="L8:L18"/>
    <mergeCell ref="G11:G12"/>
    <mergeCell ref="I11:I18"/>
    <mergeCell ref="H13:H15"/>
    <mergeCell ref="G16:G18"/>
  </mergeCells>
  <pageMargins left="0.7" right="0.7" top="0.75" bottom="0.75" header="0.3" footer="0.3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Julian Strike</dc:creator>
  <cp:keywords/>
  <cp:lastModifiedBy>Matthew Hirst</cp:lastModifiedBy>
  <dcterms:created xsi:type="dcterms:W3CDTF">2024-05-23T07:17:33Z</dcterms:created>
  <dcterms:modified xsi:type="dcterms:W3CDTF">2024-08-16T09:51:59Z</dcterms:modified>
  <dc:subject/>
  <dc:title>Control Salary Chart July 2024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